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635" windowHeight="5490" activeTab="0"/>
  </bookViews>
  <sheets>
    <sheet name="Gestão Publica" sheetId="1" r:id="rId1"/>
    <sheet name="Capcacitacoes GPB" sheetId="2" r:id="rId2"/>
  </sheets>
  <definedNames/>
  <calcPr fullCalcOnLoad="1"/>
</workbook>
</file>

<file path=xl/sharedStrings.xml><?xml version="1.0" encoding="utf-8"?>
<sst xmlns="http://schemas.openxmlformats.org/spreadsheetml/2006/main" count="122" uniqueCount="90">
  <si>
    <t>Monografia</t>
  </si>
  <si>
    <t>Cultura e mudança organizacional (Adílio Renê Miranda)</t>
  </si>
  <si>
    <t>Carga horária</t>
  </si>
  <si>
    <t>Período</t>
  </si>
  <si>
    <t>Disciplina</t>
  </si>
  <si>
    <t>04/03/2013 a 31/03/2013</t>
  </si>
  <si>
    <t>01/04/2013 a 28/04/2013</t>
  </si>
  <si>
    <t>29/04/2013 a 26/05/2013</t>
  </si>
  <si>
    <t>27/05/2013 a 23/06/2013</t>
  </si>
  <si>
    <t>24/06/2013 a 21/07/2013</t>
  </si>
  <si>
    <t>22/07/2013 a 18/08/2013</t>
  </si>
  <si>
    <t>19/08/2013 a 15/09/2013</t>
  </si>
  <si>
    <t>16/09/2013 a 14/10/2013</t>
  </si>
  <si>
    <t>16/12/2013 a 12/01/2014</t>
  </si>
  <si>
    <t>13/01/2014 a 09/02/2014</t>
  </si>
  <si>
    <t>10/02/2014 a 09/03/2014</t>
  </si>
  <si>
    <t>07/04/2014 a 04/05/2014</t>
  </si>
  <si>
    <t>02/06/2014 a 06/06/2014</t>
  </si>
  <si>
    <t>08/06/2014 a 05/07/2014</t>
  </si>
  <si>
    <t>23/10/2013 a 17/11/2013</t>
  </si>
  <si>
    <t>Dia da semana</t>
  </si>
  <si>
    <t>De</t>
  </si>
  <si>
    <t>Até</t>
  </si>
  <si>
    <t>Disciplina / Encontro Presencial</t>
  </si>
  <si>
    <t>MÓDULO BÁSICO</t>
  </si>
  <si>
    <t>-</t>
  </si>
  <si>
    <t>MÓDULO ESPECÍFICO</t>
  </si>
  <si>
    <t>Estado, governo e mercado (Gláucia Maria Pinto Vieira)</t>
  </si>
  <si>
    <t>TCC</t>
  </si>
  <si>
    <t>RECESSO: Preparação para avaliação (duas semanas)</t>
  </si>
  <si>
    <t>Elaboração do trabalho de conclusão do curso (04 meses)</t>
  </si>
  <si>
    <t>CONTEÚDO DAS CAPACITAÇÕES:</t>
  </si>
  <si>
    <t>Primeira</t>
  </si>
  <si>
    <t>Segunda</t>
  </si>
  <si>
    <t>Terceira</t>
  </si>
  <si>
    <t>Quarta</t>
  </si>
  <si>
    <t>Quinta</t>
  </si>
  <si>
    <t>Sexta</t>
  </si>
  <si>
    <t>Professor(a)</t>
  </si>
  <si>
    <t>Márcio Aurélio</t>
  </si>
  <si>
    <t>Gláucia Maria Pinto Vieira</t>
  </si>
  <si>
    <t>Capacitação</t>
  </si>
  <si>
    <t>17h às 22h</t>
  </si>
  <si>
    <t>Eduardo Giarola</t>
  </si>
  <si>
    <t>Lelis Maia Brito</t>
  </si>
  <si>
    <t>Cultura e mudança organizacional</t>
  </si>
  <si>
    <t>Adílio Renê Miranda</t>
  </si>
  <si>
    <t>Comportamento organizacional</t>
  </si>
  <si>
    <t>Redes públicas de Cooperação em Ambientes Federativos</t>
  </si>
  <si>
    <t>Jean Carlos M. Alves</t>
  </si>
  <si>
    <t>Gestão logística</t>
  </si>
  <si>
    <t>Gestão Operacional</t>
  </si>
  <si>
    <t>Bernadete Sidney Viana Dias</t>
  </si>
  <si>
    <t>Plano Plurianual e Orçamento Público</t>
  </si>
  <si>
    <t>Data</t>
  </si>
  <si>
    <t>Horário</t>
  </si>
  <si>
    <t>CRONOGRAMA DE CAPACITAÇÕES - GESTÃO PÚBLICA</t>
  </si>
  <si>
    <t>Gestão Operacional (Paulo Siqueira)</t>
  </si>
  <si>
    <t>Plano Plurianual e Orçamento Público (André Bertassi)</t>
  </si>
  <si>
    <t>Metodologia da Pesquisa (Patrícia Rosado)</t>
  </si>
  <si>
    <t>Introdução EAD (Patrícia Rosado)</t>
  </si>
  <si>
    <t>Patrícia Rosado</t>
  </si>
  <si>
    <t>Alexandre Almeida</t>
  </si>
  <si>
    <t>Aula inaugural</t>
  </si>
  <si>
    <t>recesso</t>
  </si>
  <si>
    <t>Carnaval e recesso</t>
  </si>
  <si>
    <t>Primeiro encontro presencial</t>
  </si>
  <si>
    <t>Primeira avaliação presencial (segundo encontro presencial)</t>
  </si>
  <si>
    <t>Segunda avaliação presencial (terceiro encontro presencial)</t>
  </si>
  <si>
    <t xml:space="preserve">RECESSO </t>
  </si>
  <si>
    <t>recesso para estudar</t>
  </si>
  <si>
    <t>Recesso</t>
  </si>
  <si>
    <t>Terceira avaliação presencial (quarto encontro presencial)</t>
  </si>
  <si>
    <t>Ajuste de notas na plataforma</t>
  </si>
  <si>
    <t>Recesso Natal e ano novo</t>
  </si>
  <si>
    <t>Quarta avaliação presencial (quinto encontro presencial)</t>
  </si>
  <si>
    <t xml:space="preserve"> SEMINÁRIOS DE MONOGRAFIAS (sexto encontro presencial)</t>
  </si>
  <si>
    <t>Erika Loureiro</t>
  </si>
  <si>
    <t>Sétima</t>
  </si>
  <si>
    <t>Bertassi</t>
  </si>
  <si>
    <t>CRONOGRAMA - GESTÃO PÚBLICA 2014/2015</t>
  </si>
  <si>
    <t>O Estado e os problemas contemporâneos (Márcio Eurélio Rios de Carvalho)</t>
  </si>
  <si>
    <t>Desenvolvimento e mudanças no estado brasileiro (Erika Loureiro Borba)</t>
  </si>
  <si>
    <t>Políticas Públicas (Alexandre Rodrigues D' Almeida)</t>
  </si>
  <si>
    <t>O Público e o Privado na Gestão Pública ( Érika Loureiro)</t>
  </si>
  <si>
    <t>Indicadores socioeconômicos na gestão pública (Adriana Giarola / Eduardo)</t>
  </si>
  <si>
    <t>Planejamento estratégico governamental  (Raianna Suellen da Silva Alencar)</t>
  </si>
  <si>
    <t>Comportamento organizacional (Vânia Aparecida Rezende)</t>
  </si>
  <si>
    <t>Redes públicas de Cooperação em Ambientes Federativos (Kelly)</t>
  </si>
  <si>
    <t>Gestão logística (Paulo Henrique)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</si>
</sst>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[$-416]dddd\,\ d&quot; de &quot;mmmm&quot; de &quot;yyyy"/>
    <numFmt numFmtId="180" formatCode="dddd"/>
    <numFmt numFmtId="181" formatCode="ddd"/>
    <numFmt numFmtId="182" formatCode="&quot;Ativado&quot;;&quot;Ativado&quot;;&quot;Desativado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b/>
      <sz val="14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7" fontId="0" fillId="33" borderId="11" xfId="0" applyNumberFormat="1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" fontId="0" fillId="33" borderId="13" xfId="0" applyNumberFormat="1" applyFont="1" applyFill="1" applyBorder="1" applyAlignment="1">
      <alignment vertical="center"/>
    </xf>
    <xf numFmtId="17" fontId="0" fillId="34" borderId="13" xfId="0" applyNumberFormat="1" applyFont="1" applyFill="1" applyBorder="1" applyAlignment="1">
      <alignment vertical="center"/>
    </xf>
    <xf numFmtId="17" fontId="0" fillId="35" borderId="13" xfId="0" applyNumberFormat="1" applyFont="1" applyFill="1" applyBorder="1" applyAlignment="1">
      <alignment vertical="center"/>
    </xf>
    <xf numFmtId="17" fontId="0" fillId="0" borderId="13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14" fontId="0" fillId="33" borderId="13" xfId="0" applyNumberFormat="1" applyFont="1" applyFill="1" applyBorder="1" applyAlignment="1">
      <alignment horizontal="center" vertical="center"/>
    </xf>
    <xf numFmtId="17" fontId="0" fillId="36" borderId="13" xfId="0" applyNumberFormat="1" applyFont="1" applyFill="1" applyBorder="1" applyAlignment="1">
      <alignment vertical="center"/>
    </xf>
    <xf numFmtId="17" fontId="2" fillId="33" borderId="13" xfId="0" applyNumberFormat="1" applyFont="1" applyFill="1" applyBorder="1" applyAlignment="1">
      <alignment vertical="center"/>
    </xf>
    <xf numFmtId="14" fontId="0" fillId="33" borderId="13" xfId="0" applyNumberFormat="1" applyFont="1" applyFill="1" applyBorder="1" applyAlignment="1">
      <alignment vertical="center"/>
    </xf>
    <xf numFmtId="17" fontId="0" fillId="33" borderId="16" xfId="0" applyNumberFormat="1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7" fontId="0" fillId="33" borderId="10" xfId="0" applyNumberFormat="1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81" fontId="0" fillId="33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4" fontId="2" fillId="37" borderId="17" xfId="0" applyNumberFormat="1" applyFont="1" applyFill="1" applyBorder="1" applyAlignment="1">
      <alignment horizontal="center" vertical="center"/>
    </xf>
    <xf numFmtId="181" fontId="2" fillId="37" borderId="17" xfId="0" applyNumberFormat="1" applyFont="1" applyFill="1" applyBorder="1" applyAlignment="1">
      <alignment horizontal="center" vertical="center"/>
    </xf>
    <xf numFmtId="0" fontId="2" fillId="37" borderId="17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vertical="center"/>
    </xf>
    <xf numFmtId="14" fontId="0" fillId="34" borderId="10" xfId="0" applyNumberFormat="1" applyFont="1" applyFill="1" applyBorder="1" applyAlignment="1">
      <alignment horizontal="center" vertical="center"/>
    </xf>
    <xf numFmtId="181" fontId="0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17" fontId="10" fillId="38" borderId="19" xfId="0" applyNumberFormat="1" applyFont="1" applyFill="1" applyBorder="1" applyAlignment="1">
      <alignment horizontal="center" vertical="center" wrapText="1"/>
    </xf>
    <xf numFmtId="181" fontId="10" fillId="38" borderId="20" xfId="0" applyNumberFormat="1" applyFont="1" applyFill="1" applyBorder="1" applyAlignment="1">
      <alignment horizontal="center" vertical="center" wrapText="1"/>
    </xf>
    <xf numFmtId="17" fontId="10" fillId="38" borderId="20" xfId="0" applyNumberFormat="1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17" fontId="0" fillId="33" borderId="13" xfId="0" applyNumberFormat="1" applyFont="1" applyFill="1" applyBorder="1" applyAlignment="1">
      <alignment vertical="center" wrapText="1"/>
    </xf>
    <xf numFmtId="17" fontId="0" fillId="38" borderId="2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23" xfId="0" applyNumberFormat="1" applyFont="1" applyFill="1" applyBorder="1" applyAlignment="1">
      <alignment horizontal="center" vertical="center"/>
    </xf>
    <xf numFmtId="180" fontId="6" fillId="33" borderId="2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7" fillId="39" borderId="17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4" fontId="2" fillId="40" borderId="10" xfId="0" applyNumberFormat="1" applyFont="1" applyFill="1" applyBorder="1" applyAlignment="1">
      <alignment horizontal="center" vertical="center"/>
    </xf>
    <xf numFmtId="181" fontId="2" fillId="40" borderId="10" xfId="0" applyNumberFormat="1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5" fillId="41" borderId="23" xfId="0" applyNumberFormat="1" applyFont="1" applyFill="1" applyBorder="1" applyAlignment="1">
      <alignment horizontal="center" vertical="center"/>
    </xf>
    <xf numFmtId="181" fontId="5" fillId="41" borderId="23" xfId="0" applyNumberFormat="1" applyFont="1" applyFill="1" applyBorder="1" applyAlignment="1">
      <alignment horizontal="center" vertical="center"/>
    </xf>
    <xf numFmtId="0" fontId="5" fillId="41" borderId="23" xfId="0" applyNumberFormat="1" applyFont="1" applyFill="1" applyBorder="1" applyAlignment="1">
      <alignment horizontal="center" vertical="center"/>
    </xf>
    <xf numFmtId="14" fontId="48" fillId="42" borderId="23" xfId="0" applyNumberFormat="1" applyFont="1" applyFill="1" applyBorder="1" applyAlignment="1">
      <alignment horizontal="center" vertical="center"/>
    </xf>
    <xf numFmtId="181" fontId="48" fillId="42" borderId="23" xfId="0" applyNumberFormat="1" applyFont="1" applyFill="1" applyBorder="1" applyAlignment="1">
      <alignment horizontal="center" vertical="center"/>
    </xf>
    <xf numFmtId="0" fontId="48" fillId="42" borderId="23" xfId="0" applyNumberFormat="1" applyFont="1" applyFill="1" applyBorder="1" applyAlignment="1">
      <alignment horizontal="center" vertical="center"/>
    </xf>
    <xf numFmtId="0" fontId="47" fillId="42" borderId="12" xfId="0" applyFont="1" applyFill="1" applyBorder="1" applyAlignment="1">
      <alignment vertical="center" wrapText="1"/>
    </xf>
    <xf numFmtId="0" fontId="2" fillId="41" borderId="29" xfId="0" applyFont="1" applyFill="1" applyBorder="1" applyAlignment="1">
      <alignment vertical="center" wrapText="1"/>
    </xf>
    <xf numFmtId="0" fontId="2" fillId="41" borderId="12" xfId="0" applyFont="1" applyFill="1" applyBorder="1" applyAlignment="1">
      <alignment vertical="center" wrapText="1"/>
    </xf>
    <xf numFmtId="14" fontId="0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41" borderId="24" xfId="0" applyFont="1" applyFill="1" applyBorder="1" applyAlignment="1">
      <alignment/>
    </xf>
    <xf numFmtId="0" fontId="6" fillId="41" borderId="25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6" fillId="41" borderId="30" xfId="0" applyFont="1" applyFill="1" applyBorder="1" applyAlignment="1">
      <alignment vertical="center"/>
    </xf>
    <xf numFmtId="17" fontId="2" fillId="33" borderId="31" xfId="0" applyNumberFormat="1" applyFont="1" applyFill="1" applyBorder="1" applyAlignment="1">
      <alignment horizontal="center" vertical="center"/>
    </xf>
    <xf numFmtId="17" fontId="2" fillId="33" borderId="32" xfId="0" applyNumberFormat="1" applyFont="1" applyFill="1" applyBorder="1" applyAlignment="1">
      <alignment horizontal="center" vertical="center"/>
    </xf>
    <xf numFmtId="17" fontId="2" fillId="33" borderId="33" xfId="0" applyNumberFormat="1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 vertical="center" textRotation="90"/>
    </xf>
    <xf numFmtId="17" fontId="2" fillId="33" borderId="22" xfId="0" applyNumberFormat="1" applyFont="1" applyFill="1" applyBorder="1" applyAlignment="1">
      <alignment horizontal="center" vertical="center" textRotation="90"/>
    </xf>
    <xf numFmtId="17" fontId="2" fillId="33" borderId="34" xfId="0" applyNumberFormat="1" applyFont="1" applyFill="1" applyBorder="1" applyAlignment="1">
      <alignment horizontal="center" vertical="center" textRotation="90"/>
    </xf>
    <xf numFmtId="17" fontId="2" fillId="0" borderId="35" xfId="0" applyNumberFormat="1" applyFont="1" applyFill="1" applyBorder="1" applyAlignment="1">
      <alignment horizontal="center" vertical="center" textRotation="90"/>
    </xf>
    <xf numFmtId="17" fontId="2" fillId="0" borderId="36" xfId="0" applyNumberFormat="1" applyFont="1" applyFill="1" applyBorder="1" applyAlignment="1">
      <alignment horizontal="center" vertical="center" textRotation="90"/>
    </xf>
    <xf numFmtId="17" fontId="2" fillId="0" borderId="37" xfId="0" applyNumberFormat="1" applyFont="1" applyFill="1" applyBorder="1" applyAlignment="1">
      <alignment horizontal="center" vertical="center" textRotation="90"/>
    </xf>
    <xf numFmtId="17" fontId="2" fillId="0" borderId="24" xfId="0" applyNumberFormat="1" applyFont="1" applyFill="1" applyBorder="1" applyAlignment="1">
      <alignment horizontal="center" vertical="center" textRotation="90"/>
    </xf>
    <xf numFmtId="17" fontId="2" fillId="0" borderId="22" xfId="0" applyNumberFormat="1" applyFont="1" applyFill="1" applyBorder="1" applyAlignment="1">
      <alignment horizontal="center" vertical="center" textRotation="90"/>
    </xf>
    <xf numFmtId="17" fontId="2" fillId="0" borderId="34" xfId="0" applyNumberFormat="1" applyFont="1" applyFill="1" applyBorder="1" applyAlignment="1">
      <alignment horizontal="center" vertical="center" textRotation="90"/>
    </xf>
    <xf numFmtId="0" fontId="7" fillId="39" borderId="38" xfId="0" applyFont="1" applyFill="1" applyBorder="1" applyAlignment="1">
      <alignment horizontal="center"/>
    </xf>
    <xf numFmtId="0" fontId="7" fillId="39" borderId="39" xfId="0" applyFont="1" applyFill="1" applyBorder="1" applyAlignment="1">
      <alignment horizontal="center"/>
    </xf>
    <xf numFmtId="0" fontId="7" fillId="39" borderId="4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41" borderId="41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0" fontId="6" fillId="41" borderId="3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41" borderId="30" xfId="0" applyFont="1" applyFill="1" applyBorder="1" applyAlignment="1">
      <alignment horizontal="center" vertical="center"/>
    </xf>
    <xf numFmtId="0" fontId="6" fillId="41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="120" zoomScaleNormal="120" zoomScalePageLayoutView="0" workbookViewId="0" topLeftCell="B1">
      <selection activeCell="J26" sqref="J26"/>
    </sheetView>
  </sheetViews>
  <sheetFormatPr defaultColWidth="9.140625" defaultRowHeight="12.75"/>
  <cols>
    <col min="1" max="1" width="21.7109375" style="2" hidden="1" customWidth="1"/>
    <col min="2" max="2" width="8.00390625" style="2" customWidth="1"/>
    <col min="3" max="3" width="11.7109375" style="9" customWidth="1"/>
    <col min="4" max="4" width="11.7109375" style="10" customWidth="1"/>
    <col min="5" max="7" width="11.7109375" style="9" customWidth="1"/>
    <col min="8" max="8" width="73.140625" style="2" customWidth="1"/>
    <col min="9" max="9" width="12.7109375" style="2" customWidth="1"/>
    <col min="10" max="10" width="11.421875" style="2" customWidth="1"/>
    <col min="11" max="11" width="9.140625" style="2" customWidth="1"/>
    <col min="12" max="12" width="16.00390625" style="2" customWidth="1"/>
    <col min="13" max="13" width="20.00390625" style="2" customWidth="1"/>
    <col min="14" max="14" width="13.8515625" style="9" customWidth="1"/>
    <col min="15" max="15" width="16.140625" style="2" customWidth="1"/>
    <col min="16" max="16384" width="9.140625" style="2" customWidth="1"/>
  </cols>
  <sheetData>
    <row r="1" spans="1:11" ht="19.5" customHeight="1" thickBot="1">
      <c r="A1" s="12" t="s">
        <v>3</v>
      </c>
      <c r="B1" s="108" t="s">
        <v>80</v>
      </c>
      <c r="C1" s="109"/>
      <c r="D1" s="109"/>
      <c r="E1" s="109"/>
      <c r="F1" s="109"/>
      <c r="G1" s="109"/>
      <c r="H1" s="110"/>
      <c r="I1" s="3"/>
      <c r="J1" s="3"/>
      <c r="K1" s="3"/>
    </row>
    <row r="2" spans="1:14" s="11" customFormat="1" ht="21" customHeight="1" thickBot="1">
      <c r="A2" s="43">
        <v>41335</v>
      </c>
      <c r="B2" s="44"/>
      <c r="C2" s="38" t="s">
        <v>21</v>
      </c>
      <c r="D2" s="39" t="s">
        <v>20</v>
      </c>
      <c r="E2" s="40" t="s">
        <v>22</v>
      </c>
      <c r="F2" s="40" t="s">
        <v>20</v>
      </c>
      <c r="G2" s="38" t="s">
        <v>2</v>
      </c>
      <c r="H2" s="41" t="s">
        <v>23</v>
      </c>
      <c r="I2" s="42"/>
      <c r="J2" s="42"/>
      <c r="K2" s="42"/>
      <c r="N2" s="45"/>
    </row>
    <row r="3" spans="1:14" s="11" customFormat="1" ht="13.5" thickBot="1">
      <c r="A3" s="43"/>
      <c r="B3" s="28"/>
      <c r="C3" s="31">
        <v>41965</v>
      </c>
      <c r="D3" s="32">
        <f>WEEKDAY(C3,1)</f>
        <v>7</v>
      </c>
      <c r="E3" s="31"/>
      <c r="F3" s="32"/>
      <c r="G3" s="33"/>
      <c r="H3" s="34" t="s">
        <v>66</v>
      </c>
      <c r="I3" s="42"/>
      <c r="J3" s="42"/>
      <c r="K3" s="42"/>
      <c r="N3" s="45"/>
    </row>
    <row r="4" spans="1:9" ht="15.75" customHeight="1" thickBot="1">
      <c r="A4" s="12" t="s">
        <v>5</v>
      </c>
      <c r="B4" s="111" t="s">
        <v>24</v>
      </c>
      <c r="C4" s="28">
        <v>41968</v>
      </c>
      <c r="D4" s="29">
        <f>WEEKDAY(C4,1)</f>
        <v>3</v>
      </c>
      <c r="E4" s="28">
        <v>41992</v>
      </c>
      <c r="F4" s="29">
        <f aca="true" t="shared" si="0" ref="F4:F18">WEEKDAY(E4,1)</f>
        <v>6</v>
      </c>
      <c r="G4" s="16">
        <v>30</v>
      </c>
      <c r="H4" s="17" t="s">
        <v>60</v>
      </c>
      <c r="I4" s="3"/>
    </row>
    <row r="5" spans="1:9" ht="15.75" customHeight="1">
      <c r="A5" s="12"/>
      <c r="B5" s="112"/>
      <c r="C5" s="76">
        <v>41993</v>
      </c>
      <c r="D5" s="29">
        <f>WEEKDAY(C5,1)</f>
        <v>7</v>
      </c>
      <c r="E5" s="76">
        <v>42009</v>
      </c>
      <c r="F5" s="29">
        <f t="shared" si="0"/>
        <v>2</v>
      </c>
      <c r="G5" s="78"/>
      <c r="H5" s="79" t="s">
        <v>64</v>
      </c>
      <c r="I5" s="3"/>
    </row>
    <row r="6" spans="1:10" ht="15.75" customHeight="1">
      <c r="A6" s="12" t="s">
        <v>6</v>
      </c>
      <c r="B6" s="112"/>
      <c r="C6" s="72">
        <v>42010</v>
      </c>
      <c r="D6" s="73">
        <f>WEEKDAY(C6,1)</f>
        <v>3</v>
      </c>
      <c r="E6" s="72">
        <f>C6+20</f>
        <v>42030</v>
      </c>
      <c r="F6" s="73">
        <f t="shared" si="0"/>
        <v>2</v>
      </c>
      <c r="G6" s="69">
        <v>30</v>
      </c>
      <c r="H6" s="70" t="s">
        <v>27</v>
      </c>
      <c r="I6" s="67"/>
      <c r="J6" s="67"/>
    </row>
    <row r="7" spans="1:10" ht="15.75" customHeight="1">
      <c r="A7" s="12" t="s">
        <v>7</v>
      </c>
      <c r="B7" s="112"/>
      <c r="C7" s="72">
        <f aca="true" t="shared" si="1" ref="C7:C16">E6+1</f>
        <v>42031</v>
      </c>
      <c r="D7" s="73">
        <f aca="true" t="shared" si="2" ref="D7:D15">WEEKDAY(C7,1)</f>
        <v>3</v>
      </c>
      <c r="E7" s="72">
        <f>C7+17</f>
        <v>42048</v>
      </c>
      <c r="F7" s="73">
        <f t="shared" si="0"/>
        <v>6</v>
      </c>
      <c r="G7" s="69">
        <v>30</v>
      </c>
      <c r="H7" s="81" t="s">
        <v>81</v>
      </c>
      <c r="J7" s="67"/>
    </row>
    <row r="8" spans="1:14" ht="15.75" customHeight="1">
      <c r="A8" s="4" t="s">
        <v>8</v>
      </c>
      <c r="B8" s="112"/>
      <c r="C8" s="72">
        <f t="shared" si="1"/>
        <v>42049</v>
      </c>
      <c r="D8" s="73">
        <f t="shared" si="2"/>
        <v>7</v>
      </c>
      <c r="E8" s="72">
        <v>42058</v>
      </c>
      <c r="F8" s="73">
        <f t="shared" si="0"/>
        <v>2</v>
      </c>
      <c r="G8" s="69">
        <v>30</v>
      </c>
      <c r="H8" s="80" t="s">
        <v>65</v>
      </c>
      <c r="I8" s="68"/>
      <c r="J8" s="67"/>
      <c r="L8" s="3"/>
      <c r="M8" s="3"/>
      <c r="N8" s="46"/>
    </row>
    <row r="9" spans="1:14" ht="15.75" customHeight="1">
      <c r="A9" s="13" t="s">
        <v>9</v>
      </c>
      <c r="B9" s="112"/>
      <c r="C9" s="72">
        <f>E8+1</f>
        <v>42059</v>
      </c>
      <c r="D9" s="73">
        <f t="shared" si="2"/>
        <v>3</v>
      </c>
      <c r="E9" s="72">
        <f>C9+20</f>
        <v>42079</v>
      </c>
      <c r="F9" s="73">
        <f t="shared" si="0"/>
        <v>2</v>
      </c>
      <c r="G9" s="71">
        <v>30</v>
      </c>
      <c r="H9" s="99" t="s">
        <v>82</v>
      </c>
      <c r="I9" s="67"/>
      <c r="J9" s="68"/>
      <c r="L9" s="3"/>
      <c r="M9" s="3"/>
      <c r="N9" s="46"/>
    </row>
    <row r="10" spans="1:14" ht="15.75" customHeight="1">
      <c r="A10" s="13"/>
      <c r="B10" s="112"/>
      <c r="C10" s="82">
        <f>E9+1</f>
        <v>42080</v>
      </c>
      <c r="D10" s="83">
        <f t="shared" si="2"/>
        <v>3</v>
      </c>
      <c r="E10" s="82">
        <f>C10+4</f>
        <v>42084</v>
      </c>
      <c r="F10" s="83">
        <f t="shared" si="0"/>
        <v>7</v>
      </c>
      <c r="G10" s="84"/>
      <c r="H10" s="85" t="s">
        <v>70</v>
      </c>
      <c r="I10" s="67"/>
      <c r="J10" s="68"/>
      <c r="L10" s="3"/>
      <c r="M10" s="3"/>
      <c r="N10" s="46"/>
    </row>
    <row r="11" spans="1:14" ht="15.75" customHeight="1" thickBot="1">
      <c r="A11" s="13"/>
      <c r="B11" s="112"/>
      <c r="C11" s="31">
        <f>E10</f>
        <v>42084</v>
      </c>
      <c r="D11" s="32">
        <f t="shared" si="2"/>
        <v>7</v>
      </c>
      <c r="E11" s="31"/>
      <c r="F11" s="32"/>
      <c r="G11" s="33"/>
      <c r="H11" s="34" t="s">
        <v>67</v>
      </c>
      <c r="I11" s="67"/>
      <c r="J11" s="68"/>
      <c r="L11" s="3"/>
      <c r="M11" s="3"/>
      <c r="N11" s="46"/>
    </row>
    <row r="12" spans="1:14" ht="15.75" customHeight="1">
      <c r="A12" s="13"/>
      <c r="B12" s="112"/>
      <c r="C12" s="72">
        <f>C11+3</f>
        <v>42087</v>
      </c>
      <c r="D12" s="73">
        <f t="shared" si="2"/>
        <v>3</v>
      </c>
      <c r="E12" s="72">
        <f>C12+20</f>
        <v>42107</v>
      </c>
      <c r="F12" s="73">
        <f t="shared" si="0"/>
        <v>2</v>
      </c>
      <c r="G12" s="71">
        <v>30</v>
      </c>
      <c r="H12" s="99" t="s">
        <v>83</v>
      </c>
      <c r="I12" s="67"/>
      <c r="J12" s="68"/>
      <c r="L12" s="3"/>
      <c r="M12" s="3"/>
      <c r="N12" s="46"/>
    </row>
    <row r="13" spans="1:14" ht="15.75" customHeight="1">
      <c r="A13" s="13" t="str">
        <f>A9</f>
        <v>24/06/2013 a 21/07/2013</v>
      </c>
      <c r="B13" s="112"/>
      <c r="C13" s="72">
        <f>E12+1</f>
        <v>42108</v>
      </c>
      <c r="D13" s="73">
        <f t="shared" si="2"/>
        <v>3</v>
      </c>
      <c r="E13" s="72">
        <f>C13+20</f>
        <v>42128</v>
      </c>
      <c r="F13" s="73">
        <f t="shared" si="0"/>
        <v>2</v>
      </c>
      <c r="G13" s="71">
        <v>30</v>
      </c>
      <c r="H13" s="99" t="s">
        <v>84</v>
      </c>
      <c r="I13" s="3"/>
      <c r="L13" s="3"/>
      <c r="M13" s="3"/>
      <c r="N13" s="46"/>
    </row>
    <row r="14" spans="1:14" ht="15.75" customHeight="1">
      <c r="A14" s="14" t="s">
        <v>10</v>
      </c>
      <c r="B14" s="112"/>
      <c r="C14" s="72">
        <f t="shared" si="1"/>
        <v>42129</v>
      </c>
      <c r="D14" s="73">
        <f t="shared" si="2"/>
        <v>3</v>
      </c>
      <c r="E14" s="72">
        <f>C14+20</f>
        <v>42149</v>
      </c>
      <c r="F14" s="73">
        <f t="shared" si="0"/>
        <v>2</v>
      </c>
      <c r="G14" s="71">
        <v>30</v>
      </c>
      <c r="H14" s="100" t="s">
        <v>85</v>
      </c>
      <c r="L14" s="3"/>
      <c r="M14" s="3"/>
      <c r="N14" s="46"/>
    </row>
    <row r="15" spans="1:14" ht="15.75" customHeight="1">
      <c r="A15" s="14" t="str">
        <f>A14</f>
        <v>22/07/2013 a 18/08/2013</v>
      </c>
      <c r="B15" s="112"/>
      <c r="C15" s="74">
        <f t="shared" si="1"/>
        <v>42150</v>
      </c>
      <c r="D15" s="75">
        <f t="shared" si="2"/>
        <v>3</v>
      </c>
      <c r="E15" s="74">
        <f>C15+20</f>
        <v>42170</v>
      </c>
      <c r="F15" s="75">
        <f t="shared" si="0"/>
        <v>2</v>
      </c>
      <c r="G15" s="71">
        <v>30</v>
      </c>
      <c r="H15" s="100" t="s">
        <v>86</v>
      </c>
      <c r="I15" s="3"/>
      <c r="L15" s="3"/>
      <c r="M15" s="3"/>
      <c r="N15" s="46"/>
    </row>
    <row r="16" spans="1:14" ht="15.75" customHeight="1">
      <c r="A16" s="15" t="s">
        <v>11</v>
      </c>
      <c r="B16" s="112"/>
      <c r="C16" s="86">
        <f t="shared" si="1"/>
        <v>42171</v>
      </c>
      <c r="D16" s="87">
        <f>WEEKDAY(C16,1)</f>
        <v>3</v>
      </c>
      <c r="E16" s="86">
        <f>C16+4</f>
        <v>42175</v>
      </c>
      <c r="F16" s="87">
        <f t="shared" si="0"/>
        <v>7</v>
      </c>
      <c r="G16" s="88" t="s">
        <v>25</v>
      </c>
      <c r="H16" s="89" t="s">
        <v>69</v>
      </c>
      <c r="I16" s="3"/>
      <c r="L16" s="3"/>
      <c r="M16" s="3"/>
      <c r="N16" s="46"/>
    </row>
    <row r="17" spans="1:14" ht="15.75" customHeight="1" thickBot="1">
      <c r="A17" s="15" t="s">
        <v>12</v>
      </c>
      <c r="B17" s="113"/>
      <c r="C17" s="31">
        <f>E16</f>
        <v>42175</v>
      </c>
      <c r="D17" s="32">
        <f>WEEKDAY(C17,1)</f>
        <v>7</v>
      </c>
      <c r="E17" s="31" t="s">
        <v>25</v>
      </c>
      <c r="F17" s="32" t="s">
        <v>25</v>
      </c>
      <c r="G17" s="33" t="s">
        <v>25</v>
      </c>
      <c r="H17" s="34" t="s">
        <v>68</v>
      </c>
      <c r="I17" s="3"/>
      <c r="J17" s="3"/>
      <c r="K17" s="3"/>
      <c r="L17" s="3"/>
      <c r="M17" s="3"/>
      <c r="N17" s="46"/>
    </row>
    <row r="18" spans="1:14" ht="15.75" customHeight="1">
      <c r="A18" s="19" t="s">
        <v>19</v>
      </c>
      <c r="B18" s="117" t="s">
        <v>26</v>
      </c>
      <c r="C18" s="90">
        <f>C17+3</f>
        <v>42178</v>
      </c>
      <c r="D18" s="26">
        <f aca="true" t="shared" si="3" ref="D18:D30">WEEKDAY(C18,1)</f>
        <v>3</v>
      </c>
      <c r="E18" s="90">
        <f>C18+20</f>
        <v>42198</v>
      </c>
      <c r="F18" s="87">
        <f t="shared" si="0"/>
        <v>2</v>
      </c>
      <c r="G18" s="91">
        <v>30</v>
      </c>
      <c r="H18" s="30" t="s">
        <v>1</v>
      </c>
      <c r="I18" s="3"/>
      <c r="J18" s="3"/>
      <c r="K18" s="3"/>
      <c r="L18" s="3"/>
      <c r="M18" s="3"/>
      <c r="N18" s="46"/>
    </row>
    <row r="19" spans="1:14" ht="15.75" customHeight="1">
      <c r="A19" s="15" t="e">
        <f>#REF!</f>
        <v>#REF!</v>
      </c>
      <c r="B19" s="118"/>
      <c r="C19" s="25">
        <f>E18+1</f>
        <v>42199</v>
      </c>
      <c r="D19" s="26">
        <f t="shared" si="3"/>
        <v>3</v>
      </c>
      <c r="E19" s="25">
        <f>C19+20</f>
        <v>42219</v>
      </c>
      <c r="F19" s="26">
        <f aca="true" t="shared" si="4" ref="F19:F30">WEEKDAY(E19,1)</f>
        <v>2</v>
      </c>
      <c r="G19" s="6">
        <v>30</v>
      </c>
      <c r="H19" s="7" t="s">
        <v>87</v>
      </c>
      <c r="I19" s="3"/>
      <c r="J19" s="3"/>
      <c r="K19" s="3"/>
      <c r="L19" s="3"/>
      <c r="M19" s="3"/>
      <c r="N19" s="46"/>
    </row>
    <row r="20" spans="1:14" ht="15.75" customHeight="1">
      <c r="A20" s="12"/>
      <c r="B20" s="118"/>
      <c r="C20" s="92">
        <f>E19+1</f>
        <v>42220</v>
      </c>
      <c r="D20" s="93">
        <f t="shared" si="3"/>
        <v>3</v>
      </c>
      <c r="E20" s="92">
        <f>C20+20</f>
        <v>42240</v>
      </c>
      <c r="F20" s="93">
        <f t="shared" si="4"/>
        <v>2</v>
      </c>
      <c r="G20" s="94">
        <f>G19</f>
        <v>30</v>
      </c>
      <c r="H20" s="7" t="s">
        <v>88</v>
      </c>
      <c r="I20" s="3"/>
      <c r="J20" s="3"/>
      <c r="K20" s="3"/>
      <c r="L20" s="3"/>
      <c r="M20" s="3"/>
      <c r="N20" s="46"/>
    </row>
    <row r="21" spans="1:14" ht="15.75" customHeight="1">
      <c r="A21" s="12"/>
      <c r="B21" s="118"/>
      <c r="C21" s="95">
        <f>E20+1</f>
        <v>42241</v>
      </c>
      <c r="D21" s="96">
        <f t="shared" si="3"/>
        <v>3</v>
      </c>
      <c r="E21" s="95">
        <f>C21+4</f>
        <v>42245</v>
      </c>
      <c r="F21" s="96">
        <f t="shared" si="4"/>
        <v>7</v>
      </c>
      <c r="G21" s="97"/>
      <c r="H21" s="98" t="s">
        <v>71</v>
      </c>
      <c r="I21" s="3"/>
      <c r="J21" s="3"/>
      <c r="K21" s="3"/>
      <c r="L21" s="3"/>
      <c r="M21" s="3"/>
      <c r="N21" s="46"/>
    </row>
    <row r="22" spans="1:14" ht="15.75" customHeight="1" thickBot="1">
      <c r="A22" s="12"/>
      <c r="B22" s="118"/>
      <c r="C22" s="31">
        <f>E21</f>
        <v>42245</v>
      </c>
      <c r="D22" s="32">
        <f t="shared" si="3"/>
        <v>7</v>
      </c>
      <c r="E22" s="31"/>
      <c r="F22" s="32"/>
      <c r="G22" s="33"/>
      <c r="H22" s="34" t="s">
        <v>72</v>
      </c>
      <c r="I22" s="3"/>
      <c r="J22" s="3"/>
      <c r="K22" s="3"/>
      <c r="L22" s="3"/>
      <c r="M22" s="3"/>
      <c r="N22" s="46"/>
    </row>
    <row r="23" spans="1:14" ht="15.75" customHeight="1">
      <c r="A23" s="20" t="s">
        <v>13</v>
      </c>
      <c r="B23" s="118"/>
      <c r="C23" s="25">
        <f>E21+3</f>
        <v>42248</v>
      </c>
      <c r="D23" s="26">
        <f t="shared" si="3"/>
        <v>3</v>
      </c>
      <c r="E23" s="25">
        <f>C23+20</f>
        <v>42268</v>
      </c>
      <c r="F23" s="26">
        <f t="shared" si="4"/>
        <v>2</v>
      </c>
      <c r="G23" s="6">
        <v>30</v>
      </c>
      <c r="H23" s="7" t="s">
        <v>89</v>
      </c>
      <c r="I23" s="3"/>
      <c r="J23" s="3"/>
      <c r="K23" s="3"/>
      <c r="L23" s="3"/>
      <c r="M23" s="3"/>
      <c r="N23" s="46"/>
    </row>
    <row r="24" spans="1:14" ht="15.75" customHeight="1">
      <c r="A24" s="12" t="s">
        <v>14</v>
      </c>
      <c r="B24" s="118"/>
      <c r="C24" s="25">
        <f>E23+1</f>
        <v>42269</v>
      </c>
      <c r="D24" s="26">
        <f t="shared" si="3"/>
        <v>3</v>
      </c>
      <c r="E24" s="25">
        <f>C24+20</f>
        <v>42289</v>
      </c>
      <c r="F24" s="26">
        <f t="shared" si="4"/>
        <v>2</v>
      </c>
      <c r="G24" s="6">
        <v>45</v>
      </c>
      <c r="H24" s="7" t="s">
        <v>57</v>
      </c>
      <c r="I24" s="3"/>
      <c r="J24" s="3"/>
      <c r="K24" s="3"/>
      <c r="L24" s="3"/>
      <c r="M24" s="3"/>
      <c r="N24" s="46"/>
    </row>
    <row r="25" spans="1:14" ht="15.75" customHeight="1">
      <c r="A25" s="12"/>
      <c r="B25" s="118"/>
      <c r="C25" s="25">
        <f>E24+1</f>
        <v>42290</v>
      </c>
      <c r="D25" s="26">
        <f t="shared" si="3"/>
        <v>3</v>
      </c>
      <c r="E25" s="25">
        <f>C25+21</f>
        <v>42311</v>
      </c>
      <c r="F25" s="26">
        <f t="shared" si="4"/>
        <v>3</v>
      </c>
      <c r="G25" s="6">
        <v>45</v>
      </c>
      <c r="H25" s="7" t="s">
        <v>58</v>
      </c>
      <c r="I25" s="3"/>
      <c r="J25" s="3"/>
      <c r="K25" s="3"/>
      <c r="L25" s="3"/>
      <c r="M25" s="3"/>
      <c r="N25" s="46"/>
    </row>
    <row r="26" spans="1:14" ht="15.75" customHeight="1">
      <c r="A26" s="12" t="s">
        <v>15</v>
      </c>
      <c r="B26" s="118"/>
      <c r="C26" s="35">
        <f>E25+1</f>
        <v>42312</v>
      </c>
      <c r="D26" s="36">
        <f t="shared" si="3"/>
        <v>4</v>
      </c>
      <c r="E26" s="35">
        <f>C26+3</f>
        <v>42315</v>
      </c>
      <c r="F26" s="36">
        <f t="shared" si="4"/>
        <v>7</v>
      </c>
      <c r="G26" s="5" t="s">
        <v>25</v>
      </c>
      <c r="H26" s="37" t="s">
        <v>29</v>
      </c>
      <c r="I26" s="3"/>
      <c r="J26" s="3"/>
      <c r="K26" s="3"/>
      <c r="L26" s="3"/>
      <c r="M26" s="3"/>
      <c r="N26" s="46"/>
    </row>
    <row r="27" spans="1:13" ht="15.75" customHeight="1" thickBot="1">
      <c r="A27" s="12" t="s">
        <v>16</v>
      </c>
      <c r="B27" s="119"/>
      <c r="C27" s="31">
        <f>E26</f>
        <v>42315</v>
      </c>
      <c r="D27" s="32">
        <f t="shared" si="3"/>
        <v>7</v>
      </c>
      <c r="E27" s="31" t="s">
        <v>25</v>
      </c>
      <c r="F27" s="32" t="s">
        <v>25</v>
      </c>
      <c r="G27" s="33" t="s">
        <v>25</v>
      </c>
      <c r="H27" s="34" t="s">
        <v>75</v>
      </c>
      <c r="I27" s="3"/>
      <c r="J27" s="3"/>
      <c r="K27" s="3"/>
      <c r="L27" s="3"/>
      <c r="M27" s="3"/>
    </row>
    <row r="28" spans="1:13" ht="15.75" customHeight="1" thickBot="1">
      <c r="A28" s="12" t="s">
        <v>17</v>
      </c>
      <c r="B28" s="114" t="s">
        <v>28</v>
      </c>
      <c r="C28" s="28">
        <f>C27+3</f>
        <v>42318</v>
      </c>
      <c r="D28" s="26">
        <f t="shared" si="3"/>
        <v>3</v>
      </c>
      <c r="E28" s="28">
        <f>C28+34</f>
        <v>42352</v>
      </c>
      <c r="F28" s="26">
        <f t="shared" si="4"/>
        <v>2</v>
      </c>
      <c r="G28" s="16">
        <v>30</v>
      </c>
      <c r="H28" s="30" t="s">
        <v>59</v>
      </c>
      <c r="I28" s="3"/>
      <c r="J28" s="3"/>
      <c r="K28" s="3"/>
      <c r="L28" s="3"/>
      <c r="M28" s="3"/>
    </row>
    <row r="29" spans="1:11" ht="15.75" customHeight="1">
      <c r="A29" s="21">
        <v>41797</v>
      </c>
      <c r="B29" s="115"/>
      <c r="C29" s="16"/>
      <c r="D29" s="16"/>
      <c r="E29" s="16"/>
      <c r="F29" s="16"/>
      <c r="G29" s="1">
        <v>30</v>
      </c>
      <c r="H29" s="7" t="s">
        <v>0</v>
      </c>
      <c r="I29" s="3"/>
      <c r="J29" s="3"/>
      <c r="K29" s="3"/>
    </row>
    <row r="30" spans="1:11" ht="15.75" customHeight="1">
      <c r="A30" s="21"/>
      <c r="B30" s="115"/>
      <c r="C30" s="76">
        <f>E28+1</f>
        <v>42353</v>
      </c>
      <c r="D30" s="26">
        <f t="shared" si="3"/>
        <v>3</v>
      </c>
      <c r="E30" s="76">
        <f>C30+3</f>
        <v>42356</v>
      </c>
      <c r="F30" s="26">
        <f t="shared" si="4"/>
        <v>6</v>
      </c>
      <c r="G30" s="1"/>
      <c r="H30" s="7" t="s">
        <v>73</v>
      </c>
      <c r="I30" s="3"/>
      <c r="J30" s="3"/>
      <c r="K30" s="3"/>
    </row>
    <row r="31" spans="1:11" ht="15.75" customHeight="1">
      <c r="A31" s="21"/>
      <c r="B31" s="115"/>
      <c r="C31" s="23">
        <f>E30+1</f>
        <v>42357</v>
      </c>
      <c r="D31" s="24">
        <f>WEEKDAY(C31,1)</f>
        <v>7</v>
      </c>
      <c r="E31" s="23">
        <v>42380</v>
      </c>
      <c r="F31" s="24">
        <f>WEEKDAY(E31,1)</f>
        <v>2</v>
      </c>
      <c r="G31" s="27" t="s">
        <v>25</v>
      </c>
      <c r="H31" s="2" t="s">
        <v>74</v>
      </c>
      <c r="I31" s="3"/>
      <c r="J31" s="3"/>
      <c r="K31" s="3"/>
    </row>
    <row r="32" spans="1:11" ht="15.75" customHeight="1">
      <c r="A32" s="12" t="s">
        <v>18</v>
      </c>
      <c r="B32" s="115"/>
      <c r="C32" s="101">
        <f>E31+1</f>
        <v>42381</v>
      </c>
      <c r="D32" s="24">
        <f>WEEKDAY(C32,1)</f>
        <v>3</v>
      </c>
      <c r="E32" s="102">
        <v>42472</v>
      </c>
      <c r="F32" s="24">
        <f>WEEKDAY(E32,1)</f>
        <v>3</v>
      </c>
      <c r="G32" s="2"/>
      <c r="H32" s="8" t="s">
        <v>30</v>
      </c>
      <c r="I32" s="3"/>
      <c r="J32" s="3"/>
      <c r="K32" s="3"/>
    </row>
    <row r="33" spans="1:11" ht="15.75" customHeight="1" thickBot="1">
      <c r="A33" s="18">
        <v>41873</v>
      </c>
      <c r="B33" s="116"/>
      <c r="C33" s="31">
        <f>E32+4</f>
        <v>42476</v>
      </c>
      <c r="D33" s="32">
        <f>WEEKDAY(C33,1)</f>
        <v>7</v>
      </c>
      <c r="E33" s="31" t="s">
        <v>25</v>
      </c>
      <c r="F33" s="32" t="s">
        <v>25</v>
      </c>
      <c r="G33" s="33" t="s">
        <v>25</v>
      </c>
      <c r="H33" s="34" t="s">
        <v>76</v>
      </c>
      <c r="I33" s="3"/>
      <c r="J33" s="3"/>
      <c r="K33" s="3"/>
    </row>
    <row r="34" spans="1:11" ht="12.75">
      <c r="A34" s="12"/>
      <c r="B34" s="9"/>
      <c r="C34" s="10"/>
      <c r="D34" s="9"/>
      <c r="G34" s="45"/>
      <c r="H34" s="3"/>
      <c r="I34" s="3"/>
      <c r="J34" s="3"/>
      <c r="K34" s="3"/>
    </row>
    <row r="35" spans="1:11" ht="12.75">
      <c r="A35" s="12"/>
      <c r="B35" s="9"/>
      <c r="C35" s="10"/>
      <c r="D35" s="9"/>
      <c r="H35" s="3"/>
      <c r="I35" s="3"/>
      <c r="J35" s="3"/>
      <c r="K35" s="3"/>
    </row>
    <row r="36" spans="1:11" ht="13.5" thickBot="1">
      <c r="A36" s="22"/>
      <c r="I36" s="3"/>
      <c r="J36" s="3"/>
      <c r="K36" s="3"/>
    </row>
  </sheetData>
  <sheetProtection/>
  <mergeCells count="4">
    <mergeCell ref="B1:H1"/>
    <mergeCell ref="B4:B17"/>
    <mergeCell ref="B28:B33"/>
    <mergeCell ref="B18:B27"/>
  </mergeCells>
  <printOptions/>
  <pageMargins left="0.2362204724409449" right="0.2362204724409449" top="0.3937007874015748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4" width="17.421875" style="47" customWidth="1"/>
    <col min="5" max="5" width="26.57421875" style="47" bestFit="1" customWidth="1"/>
    <col min="6" max="16384" width="9.140625" style="47" customWidth="1"/>
  </cols>
  <sheetData>
    <row r="1" spans="1:5" ht="24" customHeight="1">
      <c r="A1" s="136" t="s">
        <v>56</v>
      </c>
      <c r="B1" s="136"/>
      <c r="C1" s="136"/>
      <c r="D1" s="136"/>
      <c r="E1" s="136"/>
    </row>
    <row r="3" spans="1:3" ht="15.75">
      <c r="A3" s="47" t="s">
        <v>63</v>
      </c>
      <c r="B3" s="77">
        <v>41965</v>
      </c>
      <c r="C3" s="54">
        <f aca="true" t="shared" si="0" ref="C3:C10">WEEKDAY(B3)</f>
        <v>7</v>
      </c>
    </row>
    <row r="4" spans="1:4" s="48" customFormat="1" ht="19.5" customHeight="1" thickBot="1">
      <c r="A4" s="59" t="s">
        <v>41</v>
      </c>
      <c r="B4" s="59" t="s">
        <v>54</v>
      </c>
      <c r="C4" s="59" t="s">
        <v>20</v>
      </c>
      <c r="D4" s="59" t="s">
        <v>55</v>
      </c>
    </row>
    <row r="5" spans="1:4" ht="19.5" customHeight="1">
      <c r="A5" s="56" t="s">
        <v>32</v>
      </c>
      <c r="B5" s="53">
        <v>41963</v>
      </c>
      <c r="C5" s="54">
        <f t="shared" si="0"/>
        <v>5</v>
      </c>
      <c r="D5" s="55" t="s">
        <v>42</v>
      </c>
    </row>
    <row r="6" spans="1:4" ht="19.5" customHeight="1">
      <c r="A6" s="57" t="s">
        <v>33</v>
      </c>
      <c r="B6" s="52">
        <v>41985</v>
      </c>
      <c r="C6" s="51">
        <f t="shared" si="0"/>
        <v>6</v>
      </c>
      <c r="D6" s="55" t="s">
        <v>42</v>
      </c>
    </row>
    <row r="7" spans="1:4" ht="19.5" customHeight="1">
      <c r="A7" s="58" t="s">
        <v>34</v>
      </c>
      <c r="B7" s="50">
        <v>42083</v>
      </c>
      <c r="C7" s="51">
        <f t="shared" si="0"/>
        <v>6</v>
      </c>
      <c r="D7" s="55" t="s">
        <v>42</v>
      </c>
    </row>
    <row r="8" spans="1:4" ht="19.5" customHeight="1">
      <c r="A8" s="58" t="s">
        <v>35</v>
      </c>
      <c r="B8" s="50">
        <v>42118</v>
      </c>
      <c r="C8" s="51">
        <f t="shared" si="0"/>
        <v>6</v>
      </c>
      <c r="D8" s="55" t="s">
        <v>42</v>
      </c>
    </row>
    <row r="9" spans="1:4" ht="19.5" customHeight="1">
      <c r="A9" s="58" t="s">
        <v>36</v>
      </c>
      <c r="B9" s="50">
        <v>42174</v>
      </c>
      <c r="C9" s="51">
        <f t="shared" si="0"/>
        <v>6</v>
      </c>
      <c r="D9" s="55" t="s">
        <v>42</v>
      </c>
    </row>
    <row r="10" spans="1:4" ht="19.5" customHeight="1">
      <c r="A10" s="58" t="s">
        <v>37</v>
      </c>
      <c r="B10" s="50">
        <v>42244</v>
      </c>
      <c r="C10" s="51">
        <f t="shared" si="0"/>
        <v>6</v>
      </c>
      <c r="D10" s="55" t="s">
        <v>42</v>
      </c>
    </row>
    <row r="11" spans="1:4" ht="15.75">
      <c r="A11" s="58" t="s">
        <v>78</v>
      </c>
      <c r="B11" s="50">
        <v>42314</v>
      </c>
      <c r="C11" s="51">
        <f>WEEKDAY(B11)</f>
        <v>6</v>
      </c>
      <c r="D11" s="55" t="s">
        <v>42</v>
      </c>
    </row>
    <row r="12" ht="15.75">
      <c r="A12" s="49" t="s">
        <v>31</v>
      </c>
    </row>
    <row r="13" ht="16.5" thickBot="1"/>
    <row r="14" spans="1:5" ht="20.25" customHeight="1" thickBot="1">
      <c r="A14" s="60" t="s">
        <v>41</v>
      </c>
      <c r="B14" s="120" t="s">
        <v>4</v>
      </c>
      <c r="C14" s="121"/>
      <c r="D14" s="122"/>
      <c r="E14" s="61" t="s">
        <v>38</v>
      </c>
    </row>
    <row r="15" spans="1:5" ht="20.25" customHeight="1">
      <c r="A15" s="104" t="s">
        <v>32</v>
      </c>
      <c r="B15" s="124" t="str">
        <f>'Gestão Publica'!H4</f>
        <v>Introdução EAD (Patrícia Rosado)</v>
      </c>
      <c r="C15" s="124"/>
      <c r="D15" s="124"/>
      <c r="E15" s="105" t="s">
        <v>61</v>
      </c>
    </row>
    <row r="16" spans="1:5" ht="20.25" customHeight="1">
      <c r="A16" s="133" t="s">
        <v>33</v>
      </c>
      <c r="B16" s="125" t="e">
        <f>'Gestão Publica'!#REF!</f>
        <v>#REF!</v>
      </c>
      <c r="C16" s="125"/>
      <c r="D16" s="125"/>
      <c r="E16" s="106" t="s">
        <v>77</v>
      </c>
    </row>
    <row r="17" spans="1:5" ht="20.25" customHeight="1">
      <c r="A17" s="134"/>
      <c r="B17" s="125" t="str">
        <f>'Gestão Publica'!H7</f>
        <v>O Estado e os problemas contemporâneos (Márcio Eurélio Rios de Carvalho)</v>
      </c>
      <c r="C17" s="125"/>
      <c r="D17" s="125"/>
      <c r="E17" s="106" t="s">
        <v>39</v>
      </c>
    </row>
    <row r="18" spans="1:5" ht="20.25" customHeight="1">
      <c r="A18" s="134"/>
      <c r="B18" s="126" t="str">
        <f>'Gestão Publica'!H6</f>
        <v>Estado, governo e mercado (Gláucia Maria Pinto Vieira)</v>
      </c>
      <c r="C18" s="126"/>
      <c r="D18" s="126"/>
      <c r="E18" s="107" t="s">
        <v>40</v>
      </c>
    </row>
    <row r="19" spans="1:5" ht="20.25" customHeight="1">
      <c r="A19" s="135" t="s">
        <v>34</v>
      </c>
      <c r="B19" s="123" t="str">
        <f>'Gestão Publica'!H12</f>
        <v>Políticas Públicas (Alexandre Rodrigues D' Almeida)</v>
      </c>
      <c r="C19" s="123"/>
      <c r="D19" s="123"/>
      <c r="E19" s="103" t="s">
        <v>62</v>
      </c>
    </row>
    <row r="20" spans="1:5" ht="20.25" customHeight="1">
      <c r="A20" s="135"/>
      <c r="B20" s="123" t="str">
        <f>'Gestão Publica'!H13</f>
        <v>O Público e o Privado na Gestão Pública ( Érika Loureiro)</v>
      </c>
      <c r="C20" s="123"/>
      <c r="D20" s="123"/>
      <c r="E20" s="103" t="s">
        <v>77</v>
      </c>
    </row>
    <row r="21" spans="1:5" ht="20.25" customHeight="1">
      <c r="A21" s="135" t="s">
        <v>35</v>
      </c>
      <c r="B21" s="123" t="str">
        <f>'Gestão Publica'!H14</f>
        <v>Indicadores socioeconômicos na gestão pública (Adriana Giarola / Eduardo)</v>
      </c>
      <c r="C21" s="123"/>
      <c r="D21" s="123"/>
      <c r="E21" s="103" t="s">
        <v>43</v>
      </c>
    </row>
    <row r="22" spans="1:5" ht="20.25" customHeight="1">
      <c r="A22" s="135"/>
      <c r="B22" s="123" t="str">
        <f>'Gestão Publica'!H15</f>
        <v>Planejamento estratégico governamental  (Raianna Suellen da Silva Alencar)</v>
      </c>
      <c r="C22" s="123"/>
      <c r="D22" s="123"/>
      <c r="E22" s="103" t="s">
        <v>44</v>
      </c>
    </row>
    <row r="23" spans="1:5" ht="20.25" customHeight="1">
      <c r="A23" s="128" t="s">
        <v>36</v>
      </c>
      <c r="B23" s="131" t="s">
        <v>45</v>
      </c>
      <c r="C23" s="131"/>
      <c r="D23" s="131"/>
      <c r="E23" s="62" t="s">
        <v>46</v>
      </c>
    </row>
    <row r="24" spans="1:5" ht="20.25" customHeight="1">
      <c r="A24" s="129"/>
      <c r="B24" s="123" t="s">
        <v>47</v>
      </c>
      <c r="C24" s="123"/>
      <c r="D24" s="123"/>
      <c r="E24" s="63" t="s">
        <v>52</v>
      </c>
    </row>
    <row r="25" spans="1:5" ht="20.25" customHeight="1" thickBot="1">
      <c r="A25" s="130"/>
      <c r="B25" s="132" t="s">
        <v>48</v>
      </c>
      <c r="C25" s="132"/>
      <c r="D25" s="132"/>
      <c r="E25" s="64" t="s">
        <v>49</v>
      </c>
    </row>
    <row r="26" spans="1:5" ht="20.25" customHeight="1">
      <c r="A26" s="139" t="s">
        <v>37</v>
      </c>
      <c r="B26" s="137" t="s">
        <v>50</v>
      </c>
      <c r="C26" s="137"/>
      <c r="D26" s="137"/>
      <c r="E26" s="65" t="s">
        <v>49</v>
      </c>
    </row>
    <row r="27" spans="1:5" ht="20.25" customHeight="1">
      <c r="A27" s="129"/>
      <c r="B27" s="123" t="s">
        <v>51</v>
      </c>
      <c r="C27" s="123"/>
      <c r="D27" s="123"/>
      <c r="E27" s="63" t="s">
        <v>52</v>
      </c>
    </row>
    <row r="28" spans="1:5" ht="20.25" customHeight="1" thickBot="1">
      <c r="A28" s="130"/>
      <c r="B28" s="138" t="s">
        <v>53</v>
      </c>
      <c r="C28" s="138"/>
      <c r="D28" s="138"/>
      <c r="E28" s="66" t="s">
        <v>79</v>
      </c>
    </row>
    <row r="29" spans="1:5" ht="20.25" customHeight="1">
      <c r="A29" s="139" t="s">
        <v>78</v>
      </c>
      <c r="B29" s="131" t="str">
        <f>'Gestão Publica'!H28</f>
        <v>Metodologia da Pesquisa (Patrícia Rosado)</v>
      </c>
      <c r="C29" s="131"/>
      <c r="D29" s="131"/>
      <c r="E29" s="62" t="s">
        <v>61</v>
      </c>
    </row>
    <row r="30" spans="1:5" ht="20.25" customHeight="1" thickBot="1">
      <c r="A30" s="130"/>
      <c r="B30" s="138" t="str">
        <f>'Gestão Publica'!H29</f>
        <v>Monografia</v>
      </c>
      <c r="C30" s="138"/>
      <c r="D30" s="138"/>
      <c r="E30" s="66" t="s">
        <v>61</v>
      </c>
    </row>
    <row r="31" spans="2:4" ht="15.75">
      <c r="B31" s="127"/>
      <c r="C31" s="127"/>
      <c r="D31" s="127"/>
    </row>
    <row r="32" spans="2:4" ht="15.75">
      <c r="B32" s="127"/>
      <c r="C32" s="127"/>
      <c r="D32" s="127"/>
    </row>
    <row r="33" spans="2:4" ht="15.75">
      <c r="B33" s="127"/>
      <c r="C33" s="127"/>
      <c r="D33" s="127"/>
    </row>
    <row r="34" spans="2:4" ht="15.75">
      <c r="B34" s="127"/>
      <c r="C34" s="127"/>
      <c r="D34" s="127"/>
    </row>
    <row r="35" spans="2:4" ht="15.75">
      <c r="B35" s="127"/>
      <c r="C35" s="127"/>
      <c r="D35" s="127"/>
    </row>
    <row r="36" spans="2:4" ht="15.75">
      <c r="B36" s="127"/>
      <c r="C36" s="127"/>
      <c r="D36" s="127"/>
    </row>
    <row r="37" spans="2:4" ht="15.75">
      <c r="B37" s="127"/>
      <c r="C37" s="127"/>
      <c r="D37" s="127"/>
    </row>
    <row r="38" spans="2:4" ht="15.75">
      <c r="B38" s="127"/>
      <c r="C38" s="127"/>
      <c r="D38" s="127"/>
    </row>
    <row r="39" spans="2:4" ht="15.75">
      <c r="B39" s="127"/>
      <c r="C39" s="127"/>
      <c r="D39" s="127"/>
    </row>
    <row r="40" spans="2:4" ht="15.75">
      <c r="B40" s="127"/>
      <c r="C40" s="127"/>
      <c r="D40" s="127"/>
    </row>
    <row r="41" spans="2:4" ht="15.75">
      <c r="B41" s="127"/>
      <c r="C41" s="127"/>
      <c r="D41" s="127"/>
    </row>
  </sheetData>
  <sheetProtection/>
  <mergeCells count="35">
    <mergeCell ref="B40:D40"/>
    <mergeCell ref="B41:D41"/>
    <mergeCell ref="A26:A28"/>
    <mergeCell ref="A29:A30"/>
    <mergeCell ref="B37:D37"/>
    <mergeCell ref="B38:D38"/>
    <mergeCell ref="B32:D32"/>
    <mergeCell ref="B33:D33"/>
    <mergeCell ref="B39:D39"/>
    <mergeCell ref="B29:D29"/>
    <mergeCell ref="A1:E1"/>
    <mergeCell ref="B34:D34"/>
    <mergeCell ref="B35:D35"/>
    <mergeCell ref="B36:D36"/>
    <mergeCell ref="B19:D19"/>
    <mergeCell ref="B20:D20"/>
    <mergeCell ref="B26:D26"/>
    <mergeCell ref="B27:D27"/>
    <mergeCell ref="B28:D28"/>
    <mergeCell ref="B30:D30"/>
    <mergeCell ref="B31:D31"/>
    <mergeCell ref="A23:A25"/>
    <mergeCell ref="B23:D23"/>
    <mergeCell ref="B24:D24"/>
    <mergeCell ref="B25:D25"/>
    <mergeCell ref="A16:A18"/>
    <mergeCell ref="A19:A20"/>
    <mergeCell ref="A21:A22"/>
    <mergeCell ref="B14:D14"/>
    <mergeCell ref="B22:D22"/>
    <mergeCell ref="B15:D15"/>
    <mergeCell ref="B16:D16"/>
    <mergeCell ref="B17:D17"/>
    <mergeCell ref="B18:D18"/>
    <mergeCell ref="B21:D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Silva</dc:creator>
  <cp:keywords/>
  <dc:description/>
  <cp:lastModifiedBy>Gestão Publica</cp:lastModifiedBy>
  <cp:lastPrinted>2015-01-30T17:46:40Z</cp:lastPrinted>
  <dcterms:created xsi:type="dcterms:W3CDTF">2012-10-23T21:53:44Z</dcterms:created>
  <dcterms:modified xsi:type="dcterms:W3CDTF">2015-07-13T19:07:11Z</dcterms:modified>
  <cp:category/>
  <cp:version/>
  <cp:contentType/>
  <cp:contentStatus/>
</cp:coreProperties>
</file>